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240" windowHeight="1284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8" i="1" l="1"/>
  <c r="B17" i="1" l="1"/>
  <c r="B6" i="1" l="1"/>
  <c r="B5" i="1"/>
  <c r="B9" i="1" l="1"/>
  <c r="B14" i="1"/>
  <c r="B11" i="1"/>
  <c r="B16" i="1"/>
  <c r="B15" i="1"/>
  <c r="B13" i="1"/>
  <c r="B12" i="1"/>
  <c r="B7" i="1"/>
  <c r="B10" i="1"/>
  <c r="B8" i="1"/>
  <c r="B4" i="1"/>
  <c r="B3" i="1"/>
</calcChain>
</file>

<file path=xl/sharedStrings.xml><?xml version="1.0" encoding="utf-8"?>
<sst xmlns="http://schemas.openxmlformats.org/spreadsheetml/2006/main" count="18" uniqueCount="18">
  <si>
    <t>Morgentur til Lykkesgård fra Starup m.m. (tidligere 32-19)</t>
  </si>
  <si>
    <t>Morgentur til Lykkesgård fra Oksbøl m.m. (tidligere 12-23)</t>
  </si>
  <si>
    <t>Hjemkørsel fra modtage kl. 14.05 ti og fr (tidliger 12-23)</t>
  </si>
  <si>
    <t>Elever Varde Landevej til Nordenskov (tidligere rute 198)</t>
  </si>
  <si>
    <t>Elev Varde Landevej til Næsbjerg (tidligere rute 198)</t>
  </si>
  <si>
    <t>Hjemkørsel mod Ansager afhjælpes</t>
  </si>
  <si>
    <t>Grødevej morgenkørsel til Ansager (2 ture)</t>
  </si>
  <si>
    <t>Elever mod Vrenderup fra Agerbæk</t>
  </si>
  <si>
    <t>Starup ekstra taxa morgen Galstho og Birkehøjvej</t>
  </si>
  <si>
    <t>Starup ekstra taxa hjem Galstho og Birkehøjvej</t>
  </si>
  <si>
    <t>Hjælp til hjemkørsel fra Næsbjerg til Rousthøje</t>
  </si>
  <si>
    <t>Elever Varde Landevej hjem fra Nordenskov 3 dage i ugen (tidligere rute 198)</t>
  </si>
  <si>
    <t>Morgentur afhjælpe bus 21-19 fra Nr. Nebel området til Lykkesgård</t>
  </si>
  <si>
    <t>Morgentur til Outrup skole for at ændre ringetid til 8.15</t>
  </si>
  <si>
    <t xml:space="preserve">kr. </t>
  </si>
  <si>
    <t>taxa hjem fra Lunde Kvong skole mod Kvong (tidligere rute 447)</t>
  </si>
  <si>
    <t>Ny kollektiv rute mellem Horne og Tistrup</t>
  </si>
  <si>
    <r>
      <t xml:space="preserve">Pris for ekstra kørsel - </t>
    </r>
    <r>
      <rPr>
        <b/>
        <sz val="16"/>
        <color theme="1"/>
        <rFont val="Calibri"/>
        <family val="2"/>
        <scheme val="minor"/>
      </rPr>
      <t>helårspris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</si>
</sst>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ont="1"/>
    <xf numFmtId="43" fontId="0" fillId="0" borderId="0" xfId="1" applyFont="1" applyAlignment="1">
      <alignment horizontal="right"/>
    </xf>
    <xf numFmtId="43" fontId="0" fillId="0" borderId="1" xfId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25" sqref="A25"/>
    </sheetView>
  </sheetViews>
  <sheetFormatPr defaultRowHeight="15" x14ac:dyDescent="0.25"/>
  <cols>
    <col min="1" max="1" width="68.42578125" customWidth="1"/>
    <col min="2" max="2" width="27.7109375" customWidth="1"/>
    <col min="3" max="4" width="37.28515625" customWidth="1"/>
  </cols>
  <sheetData>
    <row r="1" spans="1:2" ht="21" x14ac:dyDescent="0.35">
      <c r="A1" s="1" t="s">
        <v>17</v>
      </c>
      <c r="B1" s="3" t="s">
        <v>14</v>
      </c>
    </row>
    <row r="2" spans="1:2" x14ac:dyDescent="0.25">
      <c r="A2" s="4" t="s">
        <v>16</v>
      </c>
      <c r="B2" s="5">
        <v>650000</v>
      </c>
    </row>
    <row r="3" spans="1:2" x14ac:dyDescent="0.25">
      <c r="A3" t="s">
        <v>0</v>
      </c>
      <c r="B3" s="2">
        <f>38*200*25</f>
        <v>190000</v>
      </c>
    </row>
    <row r="4" spans="1:2" x14ac:dyDescent="0.25">
      <c r="A4" t="s">
        <v>1</v>
      </c>
      <c r="B4" s="2">
        <f>23*200*25</f>
        <v>115000</v>
      </c>
    </row>
    <row r="5" spans="1:2" x14ac:dyDescent="0.25">
      <c r="A5" t="s">
        <v>12</v>
      </c>
      <c r="B5" s="2">
        <f>45*200*25</f>
        <v>225000</v>
      </c>
    </row>
    <row r="6" spans="1:2" x14ac:dyDescent="0.25">
      <c r="A6" t="s">
        <v>13</v>
      </c>
      <c r="B6" s="2">
        <f>15*200*25</f>
        <v>75000</v>
      </c>
    </row>
    <row r="7" spans="1:2" x14ac:dyDescent="0.25">
      <c r="A7" t="s">
        <v>2</v>
      </c>
      <c r="B7" s="2">
        <f>15*2*40*25</f>
        <v>30000</v>
      </c>
    </row>
    <row r="8" spans="1:2" x14ac:dyDescent="0.25">
      <c r="A8" t="s">
        <v>3</v>
      </c>
      <c r="B8" s="2">
        <f>13*200*25</f>
        <v>65000</v>
      </c>
    </row>
    <row r="9" spans="1:2" x14ac:dyDescent="0.25">
      <c r="A9" t="s">
        <v>11</v>
      </c>
      <c r="B9" s="2">
        <f>13*25*3*40</f>
        <v>39000</v>
      </c>
    </row>
    <row r="10" spans="1:2" x14ac:dyDescent="0.25">
      <c r="A10" t="s">
        <v>4</v>
      </c>
      <c r="B10" s="2">
        <f>5*200*25</f>
        <v>25000</v>
      </c>
    </row>
    <row r="11" spans="1:2" x14ac:dyDescent="0.25">
      <c r="A11" t="s">
        <v>5</v>
      </c>
      <c r="B11" s="2">
        <f>40*200*25</f>
        <v>200000</v>
      </c>
    </row>
    <row r="12" spans="1:2" x14ac:dyDescent="0.25">
      <c r="A12" t="s">
        <v>6</v>
      </c>
      <c r="B12" s="2">
        <f>14*200*25</f>
        <v>70000</v>
      </c>
    </row>
    <row r="13" spans="1:2" x14ac:dyDescent="0.25">
      <c r="A13" t="s">
        <v>7</v>
      </c>
      <c r="B13" s="2">
        <f>6*200*25</f>
        <v>30000</v>
      </c>
    </row>
    <row r="14" spans="1:2" x14ac:dyDescent="0.25">
      <c r="A14" t="s">
        <v>10</v>
      </c>
      <c r="B14" s="2">
        <f>8*200*25</f>
        <v>40000</v>
      </c>
    </row>
    <row r="15" spans="1:2" x14ac:dyDescent="0.25">
      <c r="A15" t="s">
        <v>8</v>
      </c>
      <c r="B15" s="2">
        <f>9*25*200</f>
        <v>45000</v>
      </c>
    </row>
    <row r="16" spans="1:2" x14ac:dyDescent="0.25">
      <c r="A16" t="s">
        <v>9</v>
      </c>
      <c r="B16" s="2">
        <f>(9*25*200)+(3*40*4*25)</f>
        <v>57000</v>
      </c>
    </row>
    <row r="17" spans="1:2" ht="15.75" thickBot="1" x14ac:dyDescent="0.3">
      <c r="A17" t="s">
        <v>15</v>
      </c>
      <c r="B17" s="2">
        <f>20*25*200</f>
        <v>100000</v>
      </c>
    </row>
    <row r="18" spans="1:2" ht="15.75" thickBot="1" x14ac:dyDescent="0.3">
      <c r="B18" s="6">
        <f>SUM(B2:B17)</f>
        <v>1956000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2016-01-12T17:00:00+00:00</MeetingStartDate>
    <EnclosureFileNumber xmlns="d08b57ff-b9b7-4581-975d-98f87b579a51">166484/15</EnclosureFileNumber>
    <AgendaId xmlns="d08b57ff-b9b7-4581-975d-98f87b579a51">4770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2032133</FusionId>
    <AgendaAccessLevelName xmlns="d08b57ff-b9b7-4581-975d-98f87b579a51">Åben</AgendaAccessLevelName>
    <UNC xmlns="d08b57ff-b9b7-4581-975d-98f87b579a51">1832909</UNC>
    <MeetingTitle xmlns="d08b57ff-b9b7-4581-975d-98f87b579a51">12-01-2016</MeetingTitle>
    <MeetingDateAndTime xmlns="d08b57ff-b9b7-4581-975d-98f87b579a51">12-01-2016 fra 18:00 - 20:00</MeetingDateAndTime>
    <MeetingEndDate xmlns="d08b57ff-b9b7-4581-975d-98f87b579a51">2016-01-12T19:00:00+00:00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E6C3F-2D60-4477-AF97-BE1E08CBF2FC}"/>
</file>

<file path=customXml/itemProps2.xml><?xml version="1.0" encoding="utf-8"?>
<ds:datastoreItem xmlns:ds="http://schemas.openxmlformats.org/officeDocument/2006/customXml" ds:itemID="{02C033A0-9C7D-4259-90CE-9449A6AE8137}"/>
</file>

<file path=customXml/itemProps3.xml><?xml version="1.0" encoding="utf-8"?>
<ds:datastoreItem xmlns:ds="http://schemas.openxmlformats.org/officeDocument/2006/customXml" ds:itemID="{39C484C0-F3D9-4684-9100-94BFDAE467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BYR-12-01-2016 - Bilag 537.01 Oversigt over hvor midlerne tænkes brugt ifm 2 mio puljen</dc:title>
  <dc:creator>Heidi Østergaard Kristensen</dc:creator>
  <cp:lastModifiedBy>Helle Marquertsen</cp:lastModifiedBy>
  <cp:lastPrinted>2015-11-13T11:10:47Z</cp:lastPrinted>
  <dcterms:created xsi:type="dcterms:W3CDTF">2015-11-13T10:31:44Z</dcterms:created>
  <dcterms:modified xsi:type="dcterms:W3CDTF">2015-11-30T14:10:27Z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